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_logistica\TERRE_fornitura inerti\file per pubblicazione gara\File definitivi NO REV\File PDF\"/>
    </mc:Choice>
  </mc:AlternateContent>
  <xr:revisionPtr revIDLastSave="0" documentId="13_ncr:1_{0A7EF33C-494E-4895-8FB4-D6228D361575}" xr6:coauthVersionLast="33" xr6:coauthVersionMax="33" xr10:uidLastSave="{00000000-0000-0000-0000-000000000000}"/>
  <bookViews>
    <workbookView xWindow="0" yWindow="0" windowWidth="19008" windowHeight="8232" xr2:uid="{2F3066ED-0216-49D5-9ABA-7A5BD2622CEE}"/>
  </bookViews>
  <sheets>
    <sheet name="schema offerta" sheetId="2" r:id="rId1"/>
  </sheets>
  <definedNames>
    <definedName name="_CC01" localSheetId="0">#REF!</definedName>
    <definedName name="_CC01">#REF!</definedName>
    <definedName name="_CC02" localSheetId="0">#REF!</definedName>
    <definedName name="_CC02">#REF!</definedName>
    <definedName name="_CC03" localSheetId="0">#REF!</definedName>
    <definedName name="_CC03">#REF!</definedName>
    <definedName name="_CC04" localSheetId="0">#REF!</definedName>
    <definedName name="_CC04">#REF!</definedName>
    <definedName name="_CC05" localSheetId="0">#REF!</definedName>
    <definedName name="_CC05">#REF!</definedName>
    <definedName name="_CC06" localSheetId="0">#REF!</definedName>
    <definedName name="_CC06">#REF!</definedName>
    <definedName name="_CC07" localSheetId="0">#REF!</definedName>
    <definedName name="_CC07">#REF!</definedName>
    <definedName name="_CC08" localSheetId="0">#REF!</definedName>
    <definedName name="_CC08">#REF!</definedName>
    <definedName name="_CC09" localSheetId="0">#REF!</definedName>
    <definedName name="_CC09">#REF!</definedName>
    <definedName name="_CC10" localSheetId="0">#REF!</definedName>
    <definedName name="_CC10">#REF!</definedName>
    <definedName name="_PC01" localSheetId="0">#REF!</definedName>
    <definedName name="_PC01">#REF!</definedName>
    <definedName name="_PC02" localSheetId="0">#REF!</definedName>
    <definedName name="_PC02">#REF!</definedName>
    <definedName name="_PC03" localSheetId="0">#REF!</definedName>
    <definedName name="_PC03">#REF!</definedName>
    <definedName name="_PC04" localSheetId="0">#REF!</definedName>
    <definedName name="_PC04">#REF!</definedName>
    <definedName name="_PC05" localSheetId="0">#REF!</definedName>
    <definedName name="_PC05">#REF!</definedName>
    <definedName name="_PC06" localSheetId="0">#REF!</definedName>
    <definedName name="_PC06">#REF!</definedName>
    <definedName name="_PC07" localSheetId="0">#REF!</definedName>
    <definedName name="_PC07">#REF!</definedName>
    <definedName name="_PC08" localSheetId="0">#REF!</definedName>
    <definedName name="_PC08">#REF!</definedName>
    <definedName name="_PC09" localSheetId="0">#REF!</definedName>
    <definedName name="_PC09">#REF!</definedName>
    <definedName name="_PC10" localSheetId="0">#REF!</definedName>
    <definedName name="_PC10">#REF!</definedName>
    <definedName name="_RC01" localSheetId="0">#REF!</definedName>
    <definedName name="_RC01">#REF!</definedName>
    <definedName name="_RC02" localSheetId="0">#REF!</definedName>
    <definedName name="_RC02">#REF!</definedName>
    <definedName name="_RC03" localSheetId="0">#REF!</definedName>
    <definedName name="_RC03">#REF!</definedName>
    <definedName name="_RC04" localSheetId="0">#REF!</definedName>
    <definedName name="_RC04">#REF!</definedName>
    <definedName name="_RC05" localSheetId="0">#REF!</definedName>
    <definedName name="_RC05">#REF!</definedName>
    <definedName name="_RC06" localSheetId="0">#REF!</definedName>
    <definedName name="_RC06">#REF!</definedName>
    <definedName name="_RC07" localSheetId="0">#REF!</definedName>
    <definedName name="_RC07">#REF!</definedName>
    <definedName name="_RC08" localSheetId="0">#REF!</definedName>
    <definedName name="_RC08">#REF!</definedName>
    <definedName name="_RC09" localSheetId="0">#REF!</definedName>
    <definedName name="_RC09">#REF!</definedName>
    <definedName name="_RC10" localSheetId="0">#REF!</definedName>
    <definedName name="_RC10">#REF!</definedName>
    <definedName name="A" localSheetId="0">#REF!</definedName>
    <definedName name="A">#REF!</definedName>
    <definedName name="Euro">1936.27</definedName>
    <definedName name="OPERA_25" localSheetId="0">#REF!</definedName>
    <definedName name="OPERA_25">#REF!</definedName>
    <definedName name="per" localSheetId="0">#REF!</definedName>
    <definedName name="per">#REF!</definedName>
    <definedName name="per_per_cor" localSheetId="0">#REF!</definedName>
    <definedName name="per_per_cor">#REF!</definedName>
    <definedName name="per_per_mis" localSheetId="0">#REF!</definedName>
    <definedName name="per_per_mis">#REF!</definedName>
    <definedName name="per_prog_cor" localSheetId="0">#REF!</definedName>
    <definedName name="per_prog_cor">#REF!</definedName>
    <definedName name="per_prog_mis" localSheetId="0">#REF!</definedName>
    <definedName name="per_prog_mis">#REF!</definedName>
    <definedName name="tom" localSheetId="0">#REF!</definedName>
    <definedName name="tom">#REF!</definedName>
    <definedName name="tom_per_cor" localSheetId="0">#REF!</definedName>
    <definedName name="tom_per_cor">#REF!</definedName>
    <definedName name="tom_per_mis" localSheetId="0">#REF!</definedName>
    <definedName name="tom_per_mis">#REF!</definedName>
    <definedName name="tom_prog_cor" localSheetId="0">#REF!</definedName>
    <definedName name="tom_prog_cor">#REF!</definedName>
    <definedName name="tom_prog_mis" localSheetId="0">#REF!</definedName>
    <definedName name="tom_prog_mis">#REF!</definedName>
    <definedName name="yyy" localSheetId="0">#REF!</definedName>
    <definedName name="y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I4" i="2"/>
  <c r="I15" i="2" l="1"/>
  <c r="J15" i="2" s="1"/>
  <c r="K15" i="2" s="1"/>
  <c r="I16" i="2"/>
  <c r="J16" i="2" s="1"/>
  <c r="K16" i="2" s="1"/>
  <c r="I14" i="2"/>
  <c r="J14" i="2" s="1"/>
  <c r="K14" i="2" s="1"/>
  <c r="J5" i="2"/>
  <c r="K5" i="2" s="1"/>
  <c r="J6" i="2"/>
  <c r="K6" i="2" s="1"/>
  <c r="J4" i="2"/>
  <c r="K4" i="2" s="1"/>
  <c r="F15" i="2"/>
  <c r="F16" i="2"/>
  <c r="F14" i="2"/>
  <c r="F5" i="2"/>
  <c r="F6" i="2"/>
  <c r="F4" i="2"/>
  <c r="E15" i="2"/>
  <c r="G15" i="2" s="1"/>
  <c r="E16" i="2"/>
  <c r="G16" i="2" s="1"/>
  <c r="H16" i="2" s="1"/>
  <c r="E14" i="2"/>
  <c r="G14" i="2" s="1"/>
  <c r="E5" i="2"/>
  <c r="G5" i="2" s="1"/>
  <c r="E6" i="2"/>
  <c r="G6" i="2" s="1"/>
  <c r="E4" i="2"/>
  <c r="G4" i="2" s="1"/>
  <c r="D17" i="2"/>
  <c r="E17" i="2" s="1"/>
  <c r="D7" i="2"/>
  <c r="H6" i="2" l="1"/>
  <c r="H14" i="2"/>
  <c r="H15" i="2"/>
  <c r="H17" i="2" s="1"/>
  <c r="L14" i="2"/>
  <c r="M14" i="2"/>
  <c r="M4" i="2"/>
  <c r="L4" i="2"/>
  <c r="L16" i="2"/>
  <c r="M16" i="2"/>
  <c r="M6" i="2"/>
  <c r="L6" i="2"/>
  <c r="L15" i="2"/>
  <c r="M15" i="2"/>
  <c r="M5" i="2"/>
  <c r="L5" i="2"/>
  <c r="N5" i="2" s="1"/>
  <c r="H4" i="2"/>
  <c r="G7" i="2"/>
  <c r="H5" i="2"/>
  <c r="F7" i="2"/>
  <c r="F17" i="2"/>
  <c r="E7" i="2"/>
  <c r="G17" i="2"/>
  <c r="N15" i="2" l="1"/>
  <c r="N16" i="2"/>
  <c r="N6" i="2"/>
  <c r="L17" i="2"/>
  <c r="N14" i="2"/>
  <c r="N4" i="2"/>
  <c r="L7" i="2"/>
  <c r="M7" i="2"/>
  <c r="M17" i="2"/>
  <c r="H7" i="2"/>
  <c r="N17" i="2" l="1"/>
  <c r="N7" i="2"/>
</calcChain>
</file>

<file path=xl/sharedStrings.xml><?xml version="1.0" encoding="utf-8"?>
<sst xmlns="http://schemas.openxmlformats.org/spreadsheetml/2006/main" count="40" uniqueCount="22">
  <si>
    <t>tout venat 30-100 mm</t>
  </si>
  <si>
    <t>tout venant 10-100 mm</t>
  </si>
  <si>
    <t>pietrame 5-50 kg</t>
  </si>
  <si>
    <t xml:space="preserve">LOTTO 1 </t>
  </si>
  <si>
    <t xml:space="preserve">LOTTO 2 </t>
  </si>
  <si>
    <t>Totale</t>
  </si>
  <si>
    <t>Ribasso %</t>
  </si>
  <si>
    <t xml:space="preserve">Ribasso (€) </t>
  </si>
  <si>
    <t>Totale appalto (€)</t>
  </si>
  <si>
    <t>Totale offerta (€)</t>
  </si>
  <si>
    <t>Quantità richieste
 (ton.)</t>
  </si>
  <si>
    <t>Quantità opzionali
 max 25% (ton.)</t>
  </si>
  <si>
    <t>PROSPETTO COMPLESSIVO OFFERTA PRESENTATA</t>
  </si>
  <si>
    <t>Totale per qnt. richieste (€)</t>
  </si>
  <si>
    <t xml:space="preserve">Totale (€) opzione
 max 25% </t>
  </si>
  <si>
    <t>prezzo €/ton.
 offerto</t>
  </si>
  <si>
    <t>Prezzo €/ton.</t>
  </si>
  <si>
    <t>Totale (€) opzione max 25%</t>
  </si>
  <si>
    <t>ribasso % lotto 1</t>
  </si>
  <si>
    <t>ribasso % lotto 2</t>
  </si>
  <si>
    <t>inserire nella cella gialla il RIBASSO UNICO PERCENTUALE, valido per il lotto 2, sull'ELENCO PREZZI indicato nella colonna C per ciascuna tipologia di materiale inerte lapideo da cava</t>
  </si>
  <si>
    <t>inserire nella cella gialla il RIBASSO UNICO PERCENTUALE, valido per il lotto 1, sull'ELENCO PREZZI indicato nella colonna C per ciascuna tipologia di materiale inerte lapideo da cava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</si>
</sst>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4" x14ac:knownFonts="1">
    <font>
      <sz val="12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4" fontId="1" fillId="0" borderId="0" xfId="0" applyNumberFormat="1" applyFont="1"/>
    <xf numFmtId="43" fontId="1" fillId="0" borderId="0" xfId="0" applyNumberFormat="1" applyFont="1"/>
    <xf numFmtId="44" fontId="1" fillId="0" borderId="0" xfId="0" applyNumberFormat="1" applyFont="1" applyBorder="1"/>
    <xf numFmtId="0" fontId="1" fillId="0" borderId="2" xfId="0" applyFont="1" applyBorder="1"/>
    <xf numFmtId="4" fontId="1" fillId="0" borderId="1" xfId="0" applyNumberFormat="1" applyFont="1" applyBorder="1"/>
    <xf numFmtId="0" fontId="2" fillId="0" borderId="0" xfId="0" applyFont="1"/>
    <xf numFmtId="0" fontId="1" fillId="0" borderId="0" xfId="0" applyFont="1" applyFill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" fontId="1" fillId="0" borderId="3" xfId="0" applyNumberFormat="1" applyFont="1" applyBorder="1"/>
    <xf numFmtId="0" fontId="2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/>
    <xf numFmtId="4" fontId="1" fillId="0" borderId="13" xfId="0" applyNumberFormat="1" applyFont="1" applyBorder="1"/>
    <xf numFmtId="0" fontId="2" fillId="4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4" fontId="1" fillId="0" borderId="18" xfId="0" applyNumberFormat="1" applyFont="1" applyBorder="1"/>
    <xf numFmtId="0" fontId="2" fillId="0" borderId="4" xfId="0" applyFont="1" applyBorder="1"/>
    <xf numFmtId="4" fontId="2" fillId="0" borderId="5" xfId="0" applyNumberFormat="1" applyFont="1" applyBorder="1"/>
    <xf numFmtId="4" fontId="2" fillId="0" borderId="5" xfId="0" applyNumberFormat="1" applyFont="1" applyFill="1" applyBorder="1"/>
    <xf numFmtId="0" fontId="2" fillId="0" borderId="5" xfId="0" applyFont="1" applyFill="1" applyBorder="1"/>
    <xf numFmtId="4" fontId="2" fillId="0" borderId="14" xfId="0" applyNumberFormat="1" applyFont="1" applyBorder="1"/>
    <xf numFmtId="4" fontId="2" fillId="0" borderId="19" xfId="0" applyNumberFormat="1" applyFont="1" applyBorder="1"/>
    <xf numFmtId="4" fontId="2" fillId="0" borderId="6" xfId="0" applyNumberFormat="1" applyFont="1" applyBorder="1"/>
    <xf numFmtId="0" fontId="2" fillId="0" borderId="5" xfId="0" applyFont="1" applyBorder="1"/>
    <xf numFmtId="0" fontId="2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0" fontId="2" fillId="2" borderId="7" xfId="0" applyNumberFormat="1" applyFont="1" applyFill="1" applyBorder="1" applyAlignment="1" applyProtection="1">
      <alignment horizontal="center" vertical="center"/>
      <protection locked="0"/>
    </xf>
    <xf numFmtId="10" fontId="1" fillId="0" borderId="1" xfId="0" applyNumberFormat="1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Border="1"/>
    <xf numFmtId="4" fontId="2" fillId="0" borderId="0" xfId="0" applyNumberFormat="1" applyFont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6A5FB-2F28-4BD6-9130-17EFAE9A33CE}">
  <sheetPr>
    <pageSetUpPr fitToPage="1"/>
  </sheetPr>
  <dimension ref="B1:N28"/>
  <sheetViews>
    <sheetView tabSelected="1" workbookViewId="0"/>
  </sheetViews>
  <sheetFormatPr defaultRowHeight="13.8" x14ac:dyDescent="0.3"/>
  <cols>
    <col min="1" max="1" width="4.5" style="1" customWidth="1"/>
    <col min="2" max="2" width="17.8984375" style="1" bestFit="1" customWidth="1"/>
    <col min="3" max="3" width="10.796875" style="1" customWidth="1"/>
    <col min="4" max="4" width="13.69921875" style="1" bestFit="1" customWidth="1"/>
    <col min="5" max="5" width="13.8984375" style="1" bestFit="1" customWidth="1"/>
    <col min="6" max="6" width="15.19921875" style="1" bestFit="1" customWidth="1"/>
    <col min="7" max="7" width="13.5" style="1" customWidth="1"/>
    <col min="8" max="8" width="13.3984375" style="1" bestFit="1" customWidth="1"/>
    <col min="9" max="9" width="7.8984375" style="1" bestFit="1" customWidth="1"/>
    <col min="10" max="10" width="11.09765625" style="1" bestFit="1" customWidth="1"/>
    <col min="11" max="11" width="10.5" style="1" bestFit="1" customWidth="1"/>
    <col min="12" max="12" width="20.3984375" style="1" bestFit="1" customWidth="1"/>
    <col min="13" max="13" width="15.19921875" style="1" customWidth="1"/>
    <col min="14" max="14" width="14.59765625" style="1" customWidth="1"/>
    <col min="15" max="16384" width="8.796875" style="1"/>
  </cols>
  <sheetData>
    <row r="1" spans="2:14" ht="14.4" thickBot="1" x14ac:dyDescent="0.35"/>
    <row r="2" spans="2:14" ht="16.2" customHeight="1" thickBot="1" x14ac:dyDescent="0.35">
      <c r="G2" s="4"/>
      <c r="L2" s="41" t="s">
        <v>12</v>
      </c>
      <c r="M2" s="42"/>
      <c r="N2" s="43"/>
    </row>
    <row r="3" spans="2:14" s="30" customFormat="1" ht="27.6" x14ac:dyDescent="0.3">
      <c r="B3" s="13" t="s">
        <v>3</v>
      </c>
      <c r="C3" s="9" t="s">
        <v>16</v>
      </c>
      <c r="D3" s="10" t="s">
        <v>10</v>
      </c>
      <c r="E3" s="10" t="s">
        <v>11</v>
      </c>
      <c r="F3" s="10" t="s">
        <v>13</v>
      </c>
      <c r="G3" s="10" t="s">
        <v>17</v>
      </c>
      <c r="H3" s="10" t="s">
        <v>8</v>
      </c>
      <c r="I3" s="18" t="s">
        <v>6</v>
      </c>
      <c r="J3" s="9" t="s">
        <v>7</v>
      </c>
      <c r="K3" s="35" t="s">
        <v>15</v>
      </c>
      <c r="L3" s="13" t="s">
        <v>13</v>
      </c>
      <c r="M3" s="17" t="s">
        <v>14</v>
      </c>
      <c r="N3" s="29" t="s">
        <v>9</v>
      </c>
    </row>
    <row r="4" spans="2:14" x14ac:dyDescent="0.3">
      <c r="B4" s="5" t="s">
        <v>0</v>
      </c>
      <c r="C4" s="6">
        <v>17.45</v>
      </c>
      <c r="D4" s="6">
        <v>296500.8</v>
      </c>
      <c r="E4" s="6">
        <f>+D4*0.25</f>
        <v>74125.2</v>
      </c>
      <c r="F4" s="6">
        <f>+D4*C4</f>
        <v>5173938.96</v>
      </c>
      <c r="G4" s="6">
        <f>+E4*C4</f>
        <v>1293484.74</v>
      </c>
      <c r="H4" s="6">
        <f>+F4+G4</f>
        <v>6467423.7000000002</v>
      </c>
      <c r="I4" s="33">
        <f>$B$10</f>
        <v>0</v>
      </c>
      <c r="J4" s="6">
        <f>+I4*C4</f>
        <v>0</v>
      </c>
      <c r="K4" s="16">
        <f>+C4-J4</f>
        <v>17.45</v>
      </c>
      <c r="L4" s="20">
        <f>+K4*D4</f>
        <v>5173938.96</v>
      </c>
      <c r="M4" s="16">
        <f>+K4*E4</f>
        <v>1293484.74</v>
      </c>
      <c r="N4" s="11">
        <f>+L4+M4</f>
        <v>6467423.7000000002</v>
      </c>
    </row>
    <row r="5" spans="2:14" x14ac:dyDescent="0.3">
      <c r="B5" s="5" t="s">
        <v>1</v>
      </c>
      <c r="C5" s="6">
        <v>17.45</v>
      </c>
      <c r="D5" s="6">
        <v>34028.239999999998</v>
      </c>
      <c r="E5" s="6">
        <f t="shared" ref="E5:E7" si="0">+D5*0.25</f>
        <v>8507.06</v>
      </c>
      <c r="F5" s="6">
        <f t="shared" ref="F5:F6" si="1">+D5*C5</f>
        <v>593792.78799999994</v>
      </c>
      <c r="G5" s="6">
        <f t="shared" ref="G5:G6" si="2">+E5*C5</f>
        <v>148448.19699999999</v>
      </c>
      <c r="H5" s="6">
        <f t="shared" ref="H5:H6" si="3">+F5+G5</f>
        <v>742240.98499999987</v>
      </c>
      <c r="I5" s="33">
        <f t="shared" ref="I5:I6" si="4">$B$10</f>
        <v>0</v>
      </c>
      <c r="J5" s="6">
        <f t="shared" ref="J5:J6" si="5">+I5*C5</f>
        <v>0</v>
      </c>
      <c r="K5" s="16">
        <f t="shared" ref="K5:K6" si="6">+C5-J5</f>
        <v>17.45</v>
      </c>
      <c r="L5" s="20">
        <f t="shared" ref="L5:L6" si="7">+K5*D5</f>
        <v>593792.78799999994</v>
      </c>
      <c r="M5" s="16">
        <f t="shared" ref="M5:M6" si="8">+K5*E5</f>
        <v>148448.19699999999</v>
      </c>
      <c r="N5" s="11">
        <f t="shared" ref="N5:N6" si="9">+L5+M5</f>
        <v>742240.98499999987</v>
      </c>
    </row>
    <row r="6" spans="2:14" x14ac:dyDescent="0.3">
      <c r="B6" s="5" t="s">
        <v>2</v>
      </c>
      <c r="C6" s="6">
        <v>18.97</v>
      </c>
      <c r="D6" s="6">
        <v>246840.47999999998</v>
      </c>
      <c r="E6" s="6">
        <f t="shared" si="0"/>
        <v>61710.119999999995</v>
      </c>
      <c r="F6" s="6">
        <f t="shared" si="1"/>
        <v>4682563.9055999992</v>
      </c>
      <c r="G6" s="6">
        <f t="shared" si="2"/>
        <v>1170640.9763999998</v>
      </c>
      <c r="H6" s="6">
        <f t="shared" si="3"/>
        <v>5853204.8819999993</v>
      </c>
      <c r="I6" s="33">
        <f t="shared" si="4"/>
        <v>0</v>
      </c>
      <c r="J6" s="6">
        <f t="shared" si="5"/>
        <v>0</v>
      </c>
      <c r="K6" s="16">
        <f t="shared" si="6"/>
        <v>18.97</v>
      </c>
      <c r="L6" s="20">
        <f t="shared" si="7"/>
        <v>4682563.9055999992</v>
      </c>
      <c r="M6" s="16">
        <f t="shared" si="8"/>
        <v>1170640.9763999998</v>
      </c>
      <c r="N6" s="11">
        <f t="shared" si="9"/>
        <v>5853204.8819999993</v>
      </c>
    </row>
    <row r="7" spans="2:14" s="7" customFormat="1" ht="14.4" thickBot="1" x14ac:dyDescent="0.35">
      <c r="B7" s="21" t="s">
        <v>5</v>
      </c>
      <c r="C7" s="22"/>
      <c r="D7" s="22">
        <f>SUM(D4:D6)</f>
        <v>577369.52</v>
      </c>
      <c r="E7" s="22">
        <f t="shared" si="0"/>
        <v>144342.38</v>
      </c>
      <c r="F7" s="22">
        <f>SUM(F4:F6)</f>
        <v>10450295.6536</v>
      </c>
      <c r="G7" s="22">
        <f>SUM(G4:G6)</f>
        <v>2612573.9134</v>
      </c>
      <c r="H7" s="23">
        <f>SUM(H4:H6)</f>
        <v>13062869.567</v>
      </c>
      <c r="I7" s="24"/>
      <c r="J7" s="22"/>
      <c r="K7" s="25"/>
      <c r="L7" s="26">
        <f>SUM(L4:L6)</f>
        <v>10450295.6536</v>
      </c>
      <c r="M7" s="25">
        <f>SUM(M4:M6)</f>
        <v>2612573.9134</v>
      </c>
      <c r="N7" s="27">
        <f>+L7+M7</f>
        <v>13062869.567</v>
      </c>
    </row>
    <row r="8" spans="2:14" s="7" customFormat="1" ht="14.4" thickBot="1" x14ac:dyDescent="0.35">
      <c r="B8" s="37"/>
      <c r="C8" s="38"/>
      <c r="D8" s="38"/>
      <c r="E8" s="38"/>
      <c r="F8" s="38"/>
      <c r="G8" s="38"/>
      <c r="H8" s="39"/>
      <c r="I8" s="40"/>
      <c r="J8" s="38"/>
      <c r="K8" s="38"/>
      <c r="L8" s="38"/>
      <c r="M8" s="38"/>
      <c r="N8" s="39"/>
    </row>
    <row r="9" spans="2:14" s="7" customFormat="1" ht="14.4" thickBot="1" x14ac:dyDescent="0.35">
      <c r="B9" s="34" t="s">
        <v>18</v>
      </c>
      <c r="C9" s="38"/>
      <c r="D9" s="38"/>
      <c r="E9" s="38"/>
      <c r="F9" s="38"/>
      <c r="G9" s="38"/>
      <c r="H9" s="39"/>
      <c r="I9" s="40"/>
      <c r="J9" s="38"/>
      <c r="K9" s="38"/>
      <c r="L9" s="38"/>
      <c r="M9" s="38"/>
      <c r="N9" s="39"/>
    </row>
    <row r="10" spans="2:14" s="7" customFormat="1" ht="14.4" thickBot="1" x14ac:dyDescent="0.35">
      <c r="B10" s="32"/>
      <c r="C10" s="15" t="s">
        <v>21</v>
      </c>
      <c r="D10" s="38"/>
      <c r="E10" s="38"/>
      <c r="F10" s="38"/>
      <c r="G10" s="38"/>
      <c r="H10" s="39"/>
      <c r="I10" s="40"/>
      <c r="J10" s="38"/>
      <c r="K10" s="38"/>
      <c r="L10" s="38"/>
      <c r="M10" s="38"/>
      <c r="N10" s="39"/>
    </row>
    <row r="11" spans="2:14" s="7" customFormat="1" ht="14.4" thickBot="1" x14ac:dyDescent="0.35">
      <c r="B11" s="37"/>
      <c r="C11" s="38"/>
      <c r="D11" s="38"/>
      <c r="E11" s="38"/>
      <c r="F11" s="38"/>
      <c r="G11" s="38"/>
      <c r="H11" s="39"/>
      <c r="I11" s="40"/>
      <c r="J11" s="38"/>
      <c r="K11" s="38"/>
      <c r="L11" s="38"/>
      <c r="M11" s="38"/>
      <c r="N11" s="39"/>
    </row>
    <row r="12" spans="2:14" ht="16.2" customHeight="1" thickBot="1" x14ac:dyDescent="0.35">
      <c r="G12" s="4"/>
      <c r="I12" s="8"/>
      <c r="L12" s="44" t="s">
        <v>12</v>
      </c>
      <c r="M12" s="45"/>
      <c r="N12" s="46"/>
    </row>
    <row r="13" spans="2:14" s="30" customFormat="1" ht="27.6" x14ac:dyDescent="0.3">
      <c r="B13" s="12" t="s">
        <v>4</v>
      </c>
      <c r="C13" s="9" t="s">
        <v>16</v>
      </c>
      <c r="D13" s="10" t="s">
        <v>10</v>
      </c>
      <c r="E13" s="10" t="s">
        <v>11</v>
      </c>
      <c r="F13" s="10" t="s">
        <v>13</v>
      </c>
      <c r="G13" s="10" t="s">
        <v>17</v>
      </c>
      <c r="H13" s="10" t="s">
        <v>8</v>
      </c>
      <c r="I13" s="18" t="s">
        <v>6</v>
      </c>
      <c r="J13" s="9" t="s">
        <v>7</v>
      </c>
      <c r="K13" s="35" t="s">
        <v>15</v>
      </c>
      <c r="L13" s="12" t="s">
        <v>13</v>
      </c>
      <c r="M13" s="19" t="s">
        <v>14</v>
      </c>
      <c r="N13" s="31" t="s">
        <v>9</v>
      </c>
    </row>
    <row r="14" spans="2:14" x14ac:dyDescent="0.3">
      <c r="B14" s="5" t="s">
        <v>0</v>
      </c>
      <c r="C14" s="6">
        <v>17.45</v>
      </c>
      <c r="D14" s="6">
        <v>197667.20000000001</v>
      </c>
      <c r="E14" s="6">
        <f>+D14*0.25</f>
        <v>49416.800000000003</v>
      </c>
      <c r="F14" s="6">
        <f>+D14*C14</f>
        <v>3449292.64</v>
      </c>
      <c r="G14" s="6">
        <f>+E14*C14</f>
        <v>862323.16</v>
      </c>
      <c r="H14" s="6">
        <f>+F14+G14</f>
        <v>4311615.8</v>
      </c>
      <c r="I14" s="33">
        <f>+$B$20</f>
        <v>0</v>
      </c>
      <c r="J14" s="6">
        <f t="shared" ref="J14:J16" si="10">+I14*C14</f>
        <v>0</v>
      </c>
      <c r="K14" s="16">
        <f t="shared" ref="K14:K16" si="11">+C14-J14</f>
        <v>17.45</v>
      </c>
      <c r="L14" s="20">
        <f>+K14*D14</f>
        <v>3449292.64</v>
      </c>
      <c r="M14" s="16">
        <f>+K14*E14</f>
        <v>862323.16</v>
      </c>
      <c r="N14" s="11">
        <f>+L14+M14</f>
        <v>4311615.8</v>
      </c>
    </row>
    <row r="15" spans="2:14" x14ac:dyDescent="0.3">
      <c r="B15" s="5" t="s">
        <v>1</v>
      </c>
      <c r="C15" s="6">
        <v>17.45</v>
      </c>
      <c r="D15" s="6">
        <v>22685.495999999999</v>
      </c>
      <c r="E15" s="6">
        <f t="shared" ref="E15:E17" si="12">+D15*0.25</f>
        <v>5671.3739999999998</v>
      </c>
      <c r="F15" s="6">
        <f t="shared" ref="F15:F16" si="13">+D15*C15</f>
        <v>395861.90519999998</v>
      </c>
      <c r="G15" s="6">
        <f t="shared" ref="G15:G16" si="14">+E15*C15</f>
        <v>98965.476299999995</v>
      </c>
      <c r="H15" s="6">
        <f t="shared" ref="H15:H16" si="15">+F15+G15</f>
        <v>494827.38149999996</v>
      </c>
      <c r="I15" s="33">
        <f>+$B$20</f>
        <v>0</v>
      </c>
      <c r="J15" s="6">
        <f t="shared" si="10"/>
        <v>0</v>
      </c>
      <c r="K15" s="16">
        <f t="shared" si="11"/>
        <v>17.45</v>
      </c>
      <c r="L15" s="20">
        <f t="shared" ref="L15:L16" si="16">+K15*D15</f>
        <v>395861.90519999998</v>
      </c>
      <c r="M15" s="16">
        <f t="shared" ref="M15:M16" si="17">+K15*E15</f>
        <v>98965.476299999995</v>
      </c>
      <c r="N15" s="11">
        <f t="shared" ref="N15:N17" si="18">+L15+M15</f>
        <v>494827.38149999996</v>
      </c>
    </row>
    <row r="16" spans="2:14" x14ac:dyDescent="0.3">
      <c r="B16" s="5" t="s">
        <v>2</v>
      </c>
      <c r="C16" s="6">
        <v>18.97</v>
      </c>
      <c r="D16" s="6">
        <v>164560.32000000001</v>
      </c>
      <c r="E16" s="6">
        <f t="shared" si="12"/>
        <v>41140.080000000002</v>
      </c>
      <c r="F16" s="6">
        <f t="shared" si="13"/>
        <v>3121709.2703999998</v>
      </c>
      <c r="G16" s="6">
        <f t="shared" si="14"/>
        <v>780427.31759999995</v>
      </c>
      <c r="H16" s="6">
        <f t="shared" si="15"/>
        <v>3902136.5879999995</v>
      </c>
      <c r="I16" s="33">
        <f>+$B$20</f>
        <v>0</v>
      </c>
      <c r="J16" s="6">
        <f t="shared" si="10"/>
        <v>0</v>
      </c>
      <c r="K16" s="16">
        <f t="shared" si="11"/>
        <v>18.97</v>
      </c>
      <c r="L16" s="20">
        <f t="shared" si="16"/>
        <v>3121709.2703999998</v>
      </c>
      <c r="M16" s="16">
        <f t="shared" si="17"/>
        <v>780427.31759999995</v>
      </c>
      <c r="N16" s="11">
        <f t="shared" si="18"/>
        <v>3902136.5879999995</v>
      </c>
    </row>
    <row r="17" spans="2:14" s="7" customFormat="1" ht="14.4" thickBot="1" x14ac:dyDescent="0.35">
      <c r="B17" s="21" t="s">
        <v>5</v>
      </c>
      <c r="C17" s="22"/>
      <c r="D17" s="22">
        <f>SUM(D14:D16)</f>
        <v>384913.016</v>
      </c>
      <c r="E17" s="22">
        <f t="shared" si="12"/>
        <v>96228.254000000001</v>
      </c>
      <c r="F17" s="22">
        <f>SUM(F14:F16)</f>
        <v>6966863.8156000003</v>
      </c>
      <c r="G17" s="23">
        <f>SUM(G14:G16)</f>
        <v>1741715.9539000001</v>
      </c>
      <c r="H17" s="23">
        <f>SUM(H14:H16)</f>
        <v>8708579.7694999985</v>
      </c>
      <c r="I17" s="28"/>
      <c r="J17" s="22"/>
      <c r="K17" s="25"/>
      <c r="L17" s="26">
        <f>SUM(L14:L16)</f>
        <v>6966863.8156000003</v>
      </c>
      <c r="M17" s="25">
        <f>SUM(M14:M16)</f>
        <v>1741715.9539000001</v>
      </c>
      <c r="N17" s="27">
        <f t="shared" si="18"/>
        <v>8708579.7695000004</v>
      </c>
    </row>
    <row r="18" spans="2:14" ht="14.4" thickBot="1" x14ac:dyDescent="0.35">
      <c r="D18" s="3"/>
      <c r="G18" s="2"/>
    </row>
    <row r="19" spans="2:14" ht="14.4" thickBot="1" x14ac:dyDescent="0.35">
      <c r="B19" s="34" t="s">
        <v>19</v>
      </c>
      <c r="D19" s="3"/>
      <c r="H19" s="2"/>
      <c r="N19" s="2"/>
    </row>
    <row r="20" spans="2:14" ht="14.4" thickBot="1" x14ac:dyDescent="0.35">
      <c r="B20" s="32"/>
      <c r="C20" s="15" t="s">
        <v>20</v>
      </c>
      <c r="D20" s="3"/>
    </row>
    <row r="21" spans="2:14" x14ac:dyDescent="0.3">
      <c r="N21" s="2"/>
    </row>
    <row r="22" spans="2:14" x14ac:dyDescent="0.3">
      <c r="B22" s="14"/>
      <c r="N22" s="2"/>
    </row>
    <row r="23" spans="2:14" x14ac:dyDescent="0.3">
      <c r="B23" s="14"/>
      <c r="N23" s="2"/>
    </row>
    <row r="24" spans="2:14" x14ac:dyDescent="0.3">
      <c r="J24" s="14"/>
      <c r="N24" s="2"/>
    </row>
    <row r="25" spans="2:14" x14ac:dyDescent="0.3">
      <c r="D25" s="14"/>
      <c r="E25" s="14"/>
      <c r="F25" s="14"/>
    </row>
    <row r="26" spans="2:14" x14ac:dyDescent="0.3">
      <c r="D26" s="14"/>
      <c r="E26" s="14"/>
      <c r="F26" s="14"/>
      <c r="L26" s="14"/>
    </row>
    <row r="27" spans="2:14" x14ac:dyDescent="0.3">
      <c r="D27" s="14"/>
      <c r="E27" s="14"/>
      <c r="F27" s="14"/>
      <c r="H27" s="14"/>
    </row>
    <row r="28" spans="2:14" x14ac:dyDescent="0.3">
      <c r="D28" s="36"/>
      <c r="E28" s="36"/>
      <c r="F28" s="36"/>
      <c r="G28" s="14"/>
      <c r="H28" s="14"/>
    </row>
  </sheetData>
  <sheetProtection password="CFA1" sheet="1" objects="1" scenarios="1"/>
  <mergeCells count="2">
    <mergeCell ref="L2:N2"/>
    <mergeCell ref="L12:N12"/>
  </mergeCells>
  <pageMargins left="0.7" right="0.7" top="0.75" bottom="0.75" header="0.3" footer="0.3"/>
  <pageSetup paperSize="9" scale="65" fitToHeight="0" orientation="landscape" r:id="rId1"/>
  <ignoredErrors>
    <ignoredError sqref="E7 E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offerta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Scorsonelli, Riccardo</dc:creator>
  <cp:lastModifiedBy>Scorsonelli, Riccardo</cp:lastModifiedBy>
  <dcterms:created xsi:type="dcterms:W3CDTF">2018-05-29T12:20:40Z</dcterms:created>
  <dcterms:modified xsi:type="dcterms:W3CDTF">2018-06-22T08:25:52Z</dcterms:modified>
</cp:coreProperties>
</file>